
<file path=[Content_Types].xml><?xml version="1.0" encoding="utf-8"?>
<Types xmlns="http://schemas.openxmlformats.org/package/2006/content-types">
  <Default Extension="png" ContentType="image/png"/>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11\"/>
    </mc:Choice>
  </mc:AlternateContent>
  <bookViews>
    <workbookView xWindow="360" yWindow="120" windowWidth="11340" windowHeight="5520" firstSheet="1" activeTab="1"/>
  </bookViews>
  <sheets>
    <sheet name="RiskSerializationData" sheetId="8" state="hidden" r:id="rId1"/>
    <sheet name="Model" sheetId="1" r:id="rId2"/>
    <sheet name="Output Results" sheetId="15" r:id="rId3"/>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MacroRecalculationBehavior" hidden="1">0</definedName>
    <definedName name="_AtRisk_SimSetting_RandomNumberGenerator" hidden="1">0</definedName>
    <definedName name="_AtRisk_SimSetting_ReportsList" hidden="1">4</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Pal_Workbook_GUID" hidden="1">"ULVQL81I8CKU21AU6NSK2ZCV"</definedName>
    <definedName name="PalisadeReportWorksheetCreatedBy" localSheetId="2">"AtRisk"</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FALSE</definedName>
    <definedName name="RiskExcelReportsToGenerate">129</definedName>
    <definedName name="RiskFixedSeed" hidden="1">1</definedName>
    <definedName name="RiskGenerateExcelReportsAtEndOfSimulation">TRUE</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7</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howRiskWindowAtEndOfSimulation">TRUE</definedName>
    <definedName name="RiskStandardRecalc" hidden="1">1</definedName>
    <definedName name="RiskTemplateSheetName">"myTemplate"</definedName>
    <definedName name="RiskUpdateDisplay" hidden="1">FALSE</definedName>
    <definedName name="RiskUseDifferentSeedForEachSim" hidden="1">FALSE</definedName>
    <definedName name="RiskUseFixedSeed" hidden="1">TRUE</definedName>
    <definedName name="RiskUseMultipleCPUs" hidden="1">TRUE</definedName>
  </definedNames>
  <calcPr calcId="152511" iterate="1"/>
</workbook>
</file>

<file path=xl/calcChain.xml><?xml version="1.0" encoding="utf-8"?>
<calcChain xmlns="http://schemas.openxmlformats.org/spreadsheetml/2006/main">
  <c r="AN3" i="8" l="1"/>
  <c r="C17" i="1"/>
  <c r="C25" i="1"/>
  <c r="C18" i="1"/>
  <c r="B12" i="1"/>
  <c r="C19" i="1"/>
  <c r="C23" i="1"/>
  <c r="C24" i="1"/>
  <c r="C20" i="1"/>
  <c r="C22" i="1"/>
  <c r="C21" i="1"/>
  <c r="C16" i="1"/>
  <c r="D18" i="1" l="1"/>
  <c r="E20" i="1"/>
  <c r="E17" i="1"/>
  <c r="E16" i="1"/>
  <c r="F22" i="1"/>
  <c r="D20" i="1"/>
  <c r="E23" i="1"/>
  <c r="E24" i="1"/>
  <c r="F23" i="1"/>
  <c r="F19" i="1"/>
  <c r="E18" i="1"/>
  <c r="F24" i="1"/>
  <c r="F20" i="1"/>
  <c r="D25" i="1"/>
  <c r="F18" i="1"/>
  <c r="G18" i="1" s="1"/>
  <c r="F16" i="1"/>
  <c r="F17" i="1"/>
  <c r="D21" i="1"/>
  <c r="D16" i="1"/>
  <c r="D22" i="1"/>
  <c r="E25" i="1"/>
  <c r="F21" i="1"/>
  <c r="B16" i="1"/>
  <c r="D19" i="1"/>
  <c r="D17" i="1"/>
  <c r="D24" i="1"/>
  <c r="E19" i="1"/>
  <c r="E22" i="1"/>
  <c r="D23" i="1"/>
  <c r="F25" i="1"/>
  <c r="E21" i="1"/>
  <c r="G23" i="1" l="1"/>
  <c r="G20" i="1"/>
  <c r="G17" i="1"/>
  <c r="G25" i="1"/>
  <c r="G24" i="1"/>
  <c r="G21" i="1"/>
  <c r="G19" i="1"/>
  <c r="G16" i="1"/>
  <c r="G22" i="1"/>
  <c r="G26" i="1"/>
  <c r="A3" i="8" l="1"/>
  <c r="AG3" i="8"/>
</calcChain>
</file>

<file path=xl/comments1.xml><?xml version="1.0" encoding="utf-8"?>
<comments xmlns="http://schemas.openxmlformats.org/spreadsheetml/2006/main">
  <authors>
    <author>Tech. Services</author>
  </authors>
  <commentList>
    <comment ref="A7" authorId="0" shapeId="0">
      <text>
        <r>
          <rPr>
            <b/>
            <sz val="8"/>
            <color indexed="81"/>
            <rFont val="Tahoma"/>
            <family val="2"/>
          </rPr>
          <t>Occurs only once, in year 1</t>
        </r>
        <r>
          <rPr>
            <sz val="8"/>
            <color indexed="81"/>
            <rFont val="Tahoma"/>
            <family val="2"/>
          </rPr>
          <t xml:space="preserve">
</t>
        </r>
      </text>
    </comment>
    <comment ref="A8" authorId="0" shapeId="0">
      <text>
        <r>
          <rPr>
            <b/>
            <sz val="8"/>
            <color indexed="81"/>
            <rFont val="Tahoma"/>
            <family val="2"/>
          </rPr>
          <t xml:space="preserve">An annual cost
</t>
        </r>
        <r>
          <rPr>
            <sz val="8"/>
            <color indexed="81"/>
            <rFont val="Tahoma"/>
            <family val="2"/>
          </rPr>
          <t xml:space="preserve">
</t>
        </r>
      </text>
    </comment>
  </commentList>
</comments>
</file>

<file path=xl/sharedStrings.xml><?xml version="1.0" encoding="utf-8"?>
<sst xmlns="http://schemas.openxmlformats.org/spreadsheetml/2006/main" count="75" uniqueCount="43">
  <si>
    <t>Mean</t>
  </si>
  <si>
    <t>Stdev</t>
  </si>
  <si>
    <t>Selling price per unit</t>
  </si>
  <si>
    <t>Var cost per unit</t>
  </si>
  <si>
    <t>Bldg cost per unit of capacity</t>
  </si>
  <si>
    <t>Operating cost per unit of capacity</t>
  </si>
  <si>
    <t>Capacity level</t>
  </si>
  <si>
    <t>Capacity levels to try</t>
  </si>
  <si>
    <t>Simulation</t>
  </si>
  <si>
    <t>Demand</t>
  </si>
  <si>
    <t>Bldg cost</t>
  </si>
  <si>
    <t>Op cost</t>
  </si>
  <si>
    <t>Var cost</t>
  </si>
  <si>
    <t>Revenue</t>
  </si>
  <si>
    <t>Year 1</t>
  </si>
  <si>
    <t>Year 2</t>
  </si>
  <si>
    <t>Year 3</t>
  </si>
  <si>
    <t>Year 4</t>
  </si>
  <si>
    <t>Year 5</t>
  </si>
  <si>
    <t>Year 6</t>
  </si>
  <si>
    <t>Year 7</t>
  </si>
  <si>
    <t>Year 8</t>
  </si>
  <si>
    <t>Year 9</t>
  </si>
  <si>
    <t>Year 10</t>
  </si>
  <si>
    <t>Profit</t>
  </si>
  <si>
    <t>Total</t>
  </si>
  <si>
    <t>Annual demand for Prizdol (normally distributed)</t>
  </si>
  <si>
    <t>&gt;75%</t>
  </si>
  <si>
    <t>&lt;25%</t>
  </si>
  <si>
    <t>&gt;90%</t>
  </si>
  <si>
    <t>GF1_rK0qDwEABwDKAAwjACYARQBhAGoAawB3AIMAqAApAMQALQD//wABAAABAQEAAQQAAAAADiQjLCMjMDstJCMsIyMwAAAAARZUb3RhbCAvIFByb2ZpdCAoU2ltIzEpAQABAQUAAQABAwEBAP8BAQEBAQABAQEAAgABAQEBAQABAQEAAgABhwACHQAWVG90YWwgLyBQcm9maXQgKFNpbSMxKQAALwECAAIAsAC6AAEBAgGamZmZmZmpPwAAZmZmZmZm7j8AAAUAAQEBAA==</t>
  </si>
  <si>
    <t>Name</t>
  </si>
  <si>
    <t>Cell</t>
  </si>
  <si>
    <t>Sim#</t>
  </si>
  <si>
    <t>Min</t>
  </si>
  <si>
    <t>Max</t>
  </si>
  <si>
    <t>Std Dev</t>
  </si>
  <si>
    <t>@RISK Output Results</t>
  </si>
  <si>
    <t>G26</t>
  </si>
  <si>
    <r>
      <t>Performed By:</t>
    </r>
    <r>
      <rPr>
        <sz val="8"/>
        <rFont val="Tahoma"/>
        <family val="2"/>
      </rPr>
      <t xml:space="preserve"> Chris</t>
    </r>
  </si>
  <si>
    <r>
      <t>Date:</t>
    </r>
    <r>
      <rPr>
        <sz val="8"/>
        <rFont val="Tahoma"/>
        <family val="2"/>
      </rPr>
      <t xml:space="preserve"> Monday, March 17, 2014 11:08:04 AM</t>
    </r>
  </si>
  <si>
    <t>Graph</t>
  </si>
  <si>
    <t>Capacity decision for drug production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</si>
</sst>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quot;$&quot;#,##0;\-&quot;$&quot;#,##0"/>
    <numFmt numFmtId="165" formatCode="&quot;$&quot;#,##0.00;\-&quot;$&quot;#,##0.00"/>
  </numFmts>
  <fonts count="11" x14ac:knownFonts="1">
    <font>
      <sz val="11"/>
      <name val="Calibri"/>
      <family val="2"/>
    </font>
    <font>
      <sz val="8"/>
      <color indexed="81"/>
      <name val="Tahoma"/>
      <family val="2"/>
    </font>
    <font>
      <b/>
      <sz val="8"/>
      <color indexed="81"/>
      <name val="Tahoma"/>
      <family val="2"/>
    </font>
    <font>
      <b/>
      <sz val="11"/>
      <name val="Calibri"/>
      <family val="2"/>
    </font>
    <font>
      <sz val="11"/>
      <name val="Calibri"/>
      <family val="2"/>
    </font>
    <font>
      <sz val="11"/>
      <color indexed="8"/>
      <name val="Calibri"/>
      <family val="2"/>
    </font>
    <font>
      <sz val="8"/>
      <name val="Tahoma"/>
      <family val="2"/>
    </font>
    <font>
      <b/>
      <sz val="14"/>
      <name val="Tahoma"/>
      <family val="2"/>
    </font>
    <font>
      <b/>
      <sz val="8"/>
      <name val="Tahoma"/>
      <family val="2"/>
    </font>
    <font>
      <sz val="8.25"/>
      <name val="Tahoma"/>
      <family val="2"/>
    </font>
    <font>
      <sz val="10"/>
      <name val="Arial"/>
      <family val="2"/>
    </font>
  </fonts>
  <fills count="7">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
      <patternFill patternType="solid">
        <fgColor theme="0" tint="-0.24994659260841701"/>
        <bgColor indexed="64"/>
      </patternFill>
    </fill>
    <fill>
      <patternFill patternType="solid">
        <fgColor rgb="FFC0C0C0"/>
        <bgColor indexed="64"/>
      </patternFill>
    </fill>
    <fill>
      <patternFill patternType="solid">
        <fgColor rgb="FFFFFF99"/>
        <bgColor indexed="64"/>
      </patternFill>
    </fill>
  </fills>
  <borders count="14">
    <border>
      <left/>
      <right/>
      <top/>
      <bottom/>
      <diagonal/>
    </border>
    <border>
      <left/>
      <right/>
      <top/>
      <bottom style="thin">
        <color rgb="FF000000"/>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s>
  <cellStyleXfs count="2">
    <xf numFmtId="0" fontId="0" fillId="0" borderId="0"/>
    <xf numFmtId="43" fontId="4" fillId="0" borderId="0" applyFont="0" applyFill="0" applyBorder="0" applyAlignment="0" applyProtection="0"/>
  </cellStyleXfs>
  <cellXfs count="40">
    <xf numFmtId="0" fontId="0" fillId="0" borderId="0" xfId="0"/>
    <xf numFmtId="0" fontId="3" fillId="0" borderId="0" xfId="0" applyFont="1"/>
    <xf numFmtId="0" fontId="4" fillId="0" borderId="0" xfId="0" applyFont="1"/>
    <xf numFmtId="0" fontId="4" fillId="2" borderId="0" xfId="0" applyFont="1" applyFill="1" applyBorder="1"/>
    <xf numFmtId="164" fontId="4" fillId="2" borderId="0" xfId="0" applyNumberFormat="1" applyFont="1" applyFill="1" applyBorder="1"/>
    <xf numFmtId="165" fontId="4" fillId="2" borderId="0" xfId="0" applyNumberFormat="1" applyFont="1" applyFill="1" applyBorder="1"/>
    <xf numFmtId="0" fontId="4" fillId="3" borderId="0" xfId="0" applyFont="1" applyFill="1" applyBorder="1"/>
    <xf numFmtId="0" fontId="4" fillId="0" borderId="0" xfId="0" applyFont="1" applyFill="1" applyBorder="1"/>
    <xf numFmtId="0" fontId="4" fillId="0" borderId="0" xfId="0" applyFont="1" applyAlignment="1">
      <alignment horizontal="right"/>
    </xf>
    <xf numFmtId="164" fontId="4" fillId="0" borderId="0" xfId="0" applyNumberFormat="1" applyFont="1"/>
    <xf numFmtId="164" fontId="4" fillId="4" borderId="0" xfId="0" applyNumberFormat="1" applyFont="1" applyFill="1" applyBorder="1"/>
    <xf numFmtId="164" fontId="4" fillId="0" borderId="0" xfId="0" applyNumberFormat="1" applyFont="1" applyFill="1"/>
    <xf numFmtId="164" fontId="5" fillId="0" borderId="0" xfId="0" applyNumberFormat="1" applyFont="1" applyBorder="1"/>
    <xf numFmtId="0" fontId="7" fillId="5" borderId="0" xfId="0" applyFont="1" applyFill="1" applyBorder="1"/>
    <xf numFmtId="0" fontId="6" fillId="5" borderId="0" xfId="0" applyFont="1" applyFill="1" applyBorder="1"/>
    <xf numFmtId="0" fontId="6" fillId="5" borderId="1" xfId="0" applyFont="1" applyFill="1" applyBorder="1"/>
    <xf numFmtId="0" fontId="7" fillId="5" borderId="0" xfId="0" quotePrefix="1" applyFont="1" applyFill="1" applyBorder="1"/>
    <xf numFmtId="0" fontId="8" fillId="5" borderId="0" xfId="0" applyFont="1" applyFill="1" applyBorder="1"/>
    <xf numFmtId="0" fontId="8" fillId="5" borderId="1" xfId="0" applyFont="1" applyFill="1" applyBorder="1"/>
    <xf numFmtId="43" fontId="9" fillId="0" borderId="2" xfId="1" applyFont="1" applyFill="1" applyBorder="1" applyAlignment="1">
      <alignment vertical="top"/>
    </xf>
    <xf numFmtId="43" fontId="9" fillId="0" borderId="3" xfId="1" applyFont="1" applyFill="1" applyBorder="1" applyAlignment="1">
      <alignment vertical="top"/>
    </xf>
    <xf numFmtId="43" fontId="9" fillId="0" borderId="3" xfId="1" applyFont="1" applyFill="1" applyBorder="1" applyAlignment="1">
      <alignment horizontal="left" vertical="center"/>
    </xf>
    <xf numFmtId="9" fontId="9" fillId="0" borderId="3" xfId="1" applyNumberFormat="1" applyFont="1" applyFill="1" applyBorder="1" applyAlignment="1">
      <alignment vertical="top"/>
    </xf>
    <xf numFmtId="9" fontId="9" fillId="0" borderId="4" xfId="1" applyNumberFormat="1" applyFont="1" applyFill="1" applyBorder="1" applyAlignment="1">
      <alignment vertical="top"/>
    </xf>
    <xf numFmtId="0" fontId="9" fillId="0" borderId="5" xfId="1" applyNumberFormat="1" applyFont="1" applyFill="1" applyBorder="1" applyAlignment="1">
      <alignment horizontal="left" vertical="center" wrapText="1"/>
    </xf>
    <xf numFmtId="0" fontId="9" fillId="0" borderId="6" xfId="1" applyNumberFormat="1" applyFont="1" applyFill="1" applyBorder="1" applyAlignment="1">
      <alignment horizontal="left" vertical="center" wrapText="1"/>
    </xf>
    <xf numFmtId="0" fontId="10" fillId="0" borderId="6" xfId="1" applyNumberFormat="1" applyFont="1" applyFill="1" applyBorder="1" applyAlignment="1">
      <alignment horizontal="left" vertical="center"/>
    </xf>
    <xf numFmtId="164" fontId="9" fillId="0" borderId="6" xfId="1" applyNumberFormat="1" applyFont="1" applyFill="1" applyBorder="1" applyAlignment="1">
      <alignment horizontal="left" vertical="center" wrapText="1"/>
    </xf>
    <xf numFmtId="164" fontId="9" fillId="0" borderId="7" xfId="1" applyNumberFormat="1" applyFont="1" applyFill="1" applyBorder="1" applyAlignment="1">
      <alignment horizontal="left" vertical="center" wrapText="1"/>
    </xf>
    <xf numFmtId="0" fontId="9" fillId="0" borderId="8" xfId="1" applyNumberFormat="1" applyFont="1" applyFill="1" applyBorder="1" applyAlignment="1">
      <alignment horizontal="left" vertical="center" wrapText="1"/>
    </xf>
    <xf numFmtId="0" fontId="9" fillId="0" borderId="9" xfId="1" applyNumberFormat="1" applyFont="1" applyFill="1" applyBorder="1" applyAlignment="1">
      <alignment horizontal="left" vertical="center" wrapText="1"/>
    </xf>
    <xf numFmtId="0" fontId="10" fillId="0" borderId="9" xfId="1" applyNumberFormat="1" applyFont="1" applyFill="1" applyBorder="1" applyAlignment="1">
      <alignment horizontal="left" vertical="center"/>
    </xf>
    <xf numFmtId="164" fontId="9" fillId="0" borderId="9" xfId="1" applyNumberFormat="1" applyFont="1" applyFill="1" applyBorder="1" applyAlignment="1">
      <alignment horizontal="left" vertical="center" wrapText="1"/>
    </xf>
    <xf numFmtId="164" fontId="9" fillId="0" borderId="10" xfId="1" applyNumberFormat="1" applyFont="1" applyFill="1" applyBorder="1" applyAlignment="1">
      <alignment horizontal="left" vertical="center" wrapText="1"/>
    </xf>
    <xf numFmtId="0" fontId="9" fillId="0" borderId="11" xfId="1" applyNumberFormat="1" applyFont="1" applyFill="1" applyBorder="1" applyAlignment="1">
      <alignment horizontal="left" vertical="center" wrapText="1"/>
    </xf>
    <xf numFmtId="0" fontId="9" fillId="0" borderId="12" xfId="1" applyNumberFormat="1" applyFont="1" applyFill="1" applyBorder="1" applyAlignment="1">
      <alignment horizontal="left" vertical="center" wrapText="1"/>
    </xf>
    <xf numFmtId="0" fontId="10" fillId="0" borderId="12" xfId="1" applyNumberFormat="1" applyFont="1" applyFill="1" applyBorder="1" applyAlignment="1">
      <alignment horizontal="left" vertical="center"/>
    </xf>
    <xf numFmtId="164" fontId="9" fillId="0" borderId="12" xfId="1" applyNumberFormat="1" applyFont="1" applyFill="1" applyBorder="1" applyAlignment="1">
      <alignment horizontal="left" vertical="center" wrapText="1"/>
    </xf>
    <xf numFmtId="164" fontId="9" fillId="0" borderId="13" xfId="1" applyNumberFormat="1" applyFont="1" applyFill="1" applyBorder="1" applyAlignment="1">
      <alignment horizontal="left" vertical="center" wrapText="1"/>
    </xf>
    <xf numFmtId="164" fontId="9" fillId="6" borderId="6" xfId="1" applyNumberFormat="1" applyFont="1" applyFill="1" applyBorder="1" applyAlignment="1">
      <alignment horizontal="left" vertical="center" wrapText="1"/>
    </xf>
  </cellXfs>
  <cellStyles count="2">
    <cellStyle name="Comma" xfId="1" builtinId="3"/>
    <cellStyle name="Normal" xfId="0" builtinId="0"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CE9D8"/>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emf"/><Relationship Id="rId7" Type="http://schemas.openxmlformats.org/officeDocument/2006/relationships/image" Target="../media/image8.emf"/><Relationship Id="rId2" Type="http://schemas.openxmlformats.org/officeDocument/2006/relationships/image" Target="../media/image3.emf"/><Relationship Id="rId1" Type="http://schemas.openxmlformats.org/officeDocument/2006/relationships/image" Target="../media/image2.emf"/><Relationship Id="rId6" Type="http://schemas.openxmlformats.org/officeDocument/2006/relationships/image" Target="../media/image7.emf"/><Relationship Id="rId5"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5</xdr:col>
      <xdr:colOff>110490</xdr:colOff>
      <xdr:row>0</xdr:row>
      <xdr:rowOff>142876</xdr:rowOff>
    </xdr:from>
    <xdr:to>
      <xdr:col>13</xdr:col>
      <xdr:colOff>510540</xdr:colOff>
      <xdr:row>10</xdr:row>
      <xdr:rowOff>22860</xdr:rowOff>
    </xdr:to>
    <xdr:sp macro="" textlink="">
      <xdr:nvSpPr>
        <xdr:cNvPr id="7" name="TextBox 6"/>
        <xdr:cNvSpPr txBox="1"/>
      </xdr:nvSpPr>
      <xdr:spPr>
        <a:xfrm>
          <a:off x="5215890" y="142876"/>
          <a:ext cx="5642610" cy="1708784"/>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Note:</a:t>
          </a:r>
          <a:r>
            <a:rPr lang="en-US" sz="1100">
              <a:solidFill>
                <a:schemeClr val="dk1"/>
              </a:solidFill>
              <a:effectLst/>
              <a:latin typeface="+mn-lt"/>
              <a:ea typeface="+mn-ea"/>
              <a:cs typeface="+mn-cs"/>
            </a:rPr>
            <a:t> You will see errors in cells unless @RISK is loaded.</a:t>
          </a:r>
        </a:p>
        <a:p>
          <a:pPr marL="0" marR="0" indent="0" defTabSz="914400" eaLnBrk="1" fontAlgn="auto" latinLnBrk="0" hangingPunct="1">
            <a:lnSpc>
              <a:spcPct val="100000"/>
            </a:lnSpc>
            <a:spcBef>
              <a:spcPts val="0"/>
            </a:spcBef>
            <a:spcAft>
              <a:spcPts val="0"/>
            </a:spcAft>
            <a:buClrTx/>
            <a:buSzTx/>
            <a:buFontTx/>
            <a:buNone/>
            <a:tabLst/>
            <a:defRPr/>
          </a:pPr>
          <a:endParaRPr lang="en-US">
            <a:effectLst/>
          </a:endParaRPr>
        </a:p>
        <a:p>
          <a:r>
            <a:rPr lang="en-US" sz="1100"/>
            <a:t>Note that the total profit is the sum of the undiscounted profits. You could easily change these to be discounted profits if you prefer, in which case the output cell would be an NPV.</a:t>
          </a:r>
        </a:p>
        <a:p>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The expected total profit appears to increase and then decrease as the capacity level increases, with 50,000 maximizing the mean</a:t>
          </a:r>
          <a:r>
            <a:rPr lang="en-US" sz="1100" baseline="0">
              <a:solidFill>
                <a:schemeClr val="dk1"/>
              </a:solidFill>
              <a:effectLst/>
              <a:latin typeface="+mn-lt"/>
              <a:ea typeface="+mn-ea"/>
              <a:cs typeface="+mn-cs"/>
            </a:rPr>
            <a:t> total profit</a:t>
          </a:r>
          <a:r>
            <a:rPr lang="en-US" sz="1100">
              <a:solidFill>
                <a:schemeClr val="dk1"/>
              </a:solidFill>
              <a:effectLst/>
              <a:latin typeface="+mn-lt"/>
              <a:ea typeface="+mn-ea"/>
              <a:cs typeface="+mn-cs"/>
            </a:rPr>
            <a:t>. (See results on</a:t>
          </a:r>
          <a:r>
            <a:rPr lang="en-US" sz="1100" baseline="0">
              <a:solidFill>
                <a:schemeClr val="dk1"/>
              </a:solidFill>
              <a:effectLst/>
              <a:latin typeface="+mn-lt"/>
              <a:ea typeface="+mn-ea"/>
              <a:cs typeface="+mn-cs"/>
            </a:rPr>
            <a:t> the next sheet.) The values requested for part b appear above the graph below.</a:t>
          </a:r>
          <a:endParaRPr lang="en-US">
            <a:effectLst/>
          </a:endParaRPr>
        </a:p>
        <a:p>
          <a:endParaRPr lang="en-US" sz="1100"/>
        </a:p>
      </xdr:txBody>
    </xdr:sp>
    <xdr:clientData/>
  </xdr:twoCellAnchor>
  <xdr:twoCellAnchor editAs="oneCell">
    <xdr:from>
      <xdr:col>8</xdr:col>
      <xdr:colOff>1</xdr:colOff>
      <xdr:row>13</xdr:row>
      <xdr:rowOff>1</xdr:rowOff>
    </xdr:from>
    <xdr:to>
      <xdr:col>15</xdr:col>
      <xdr:colOff>410557</xdr:colOff>
      <xdr:row>27</xdr:row>
      <xdr:rowOff>106681</xdr:rowOff>
    </xdr:to>
    <xdr:pic>
      <xdr:nvPicPr>
        <xdr:cNvPr id="2" name="Picture 1"/>
        <xdr:cNvPicPr>
          <a:picLocks noChangeAspect="1"/>
        </xdr:cNvPicPr>
      </xdr:nvPicPr>
      <xdr:blipFill>
        <a:blip xmlns:r="http://schemas.openxmlformats.org/officeDocument/2006/relationships" r:embed="rId1"/>
        <a:stretch>
          <a:fillRect/>
        </a:stretch>
      </xdr:blipFill>
      <xdr:spPr>
        <a:xfrm>
          <a:off x="7223761" y="2377441"/>
          <a:ext cx="4784436" cy="2667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15240</xdr:colOff>
      <xdr:row>5</xdr:row>
      <xdr:rowOff>7620</xdr:rowOff>
    </xdr:from>
    <xdr:to>
      <xdr:col>4</xdr:col>
      <xdr:colOff>1013460</xdr:colOff>
      <xdr:row>5</xdr:row>
      <xdr:rowOff>495300</xdr:rowOff>
    </xdr:to>
    <xdr:pic>
      <xdr:nvPicPr>
        <xdr:cNvPr id="2" name="Picture 1" descr="D:\ActiveReports.em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46960" y="17526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6</xdr:row>
      <xdr:rowOff>7620</xdr:rowOff>
    </xdr:from>
    <xdr:to>
      <xdr:col>4</xdr:col>
      <xdr:colOff>1013460</xdr:colOff>
      <xdr:row>6</xdr:row>
      <xdr:rowOff>495300</xdr:rowOff>
    </xdr:to>
    <xdr:pic>
      <xdr:nvPicPr>
        <xdr:cNvPr id="3" name="Picture 2" descr="D:\ActiveReports.emf"/>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46960" y="67818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7</xdr:row>
      <xdr:rowOff>7620</xdr:rowOff>
    </xdr:from>
    <xdr:to>
      <xdr:col>4</xdr:col>
      <xdr:colOff>1013460</xdr:colOff>
      <xdr:row>7</xdr:row>
      <xdr:rowOff>495300</xdr:rowOff>
    </xdr:to>
    <xdr:pic>
      <xdr:nvPicPr>
        <xdr:cNvPr id="4" name="Picture 3" descr="D:\ActiveReports.emf"/>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346960" y="118110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8</xdr:row>
      <xdr:rowOff>7620</xdr:rowOff>
    </xdr:from>
    <xdr:to>
      <xdr:col>4</xdr:col>
      <xdr:colOff>1013460</xdr:colOff>
      <xdr:row>8</xdr:row>
      <xdr:rowOff>495300</xdr:rowOff>
    </xdr:to>
    <xdr:pic>
      <xdr:nvPicPr>
        <xdr:cNvPr id="5" name="Picture 4" descr="D:\ActiveReports.emf"/>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346960" y="168402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9</xdr:row>
      <xdr:rowOff>7620</xdr:rowOff>
    </xdr:from>
    <xdr:to>
      <xdr:col>4</xdr:col>
      <xdr:colOff>1013460</xdr:colOff>
      <xdr:row>9</xdr:row>
      <xdr:rowOff>495300</xdr:rowOff>
    </xdr:to>
    <xdr:pic>
      <xdr:nvPicPr>
        <xdr:cNvPr id="6" name="Picture 5" descr="D:\ActiveReports.emf"/>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346960" y="218694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10</xdr:row>
      <xdr:rowOff>7620</xdr:rowOff>
    </xdr:from>
    <xdr:to>
      <xdr:col>4</xdr:col>
      <xdr:colOff>1013460</xdr:colOff>
      <xdr:row>10</xdr:row>
      <xdr:rowOff>495300</xdr:rowOff>
    </xdr:to>
    <xdr:pic>
      <xdr:nvPicPr>
        <xdr:cNvPr id="7" name="Picture 6" descr="D:\ActiveReports.emf"/>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346960" y="268986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15240</xdr:colOff>
      <xdr:row>11</xdr:row>
      <xdr:rowOff>7620</xdr:rowOff>
    </xdr:from>
    <xdr:to>
      <xdr:col>4</xdr:col>
      <xdr:colOff>1013460</xdr:colOff>
      <xdr:row>11</xdr:row>
      <xdr:rowOff>495300</xdr:rowOff>
    </xdr:to>
    <xdr:pic>
      <xdr:nvPicPr>
        <xdr:cNvPr id="8" name="Picture 7" descr="D:\ActiveReports.emf"/>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346960" y="319278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F10"/>
  <sheetViews>
    <sheetView workbookViewId="0"/>
  </sheetViews>
  <sheetFormatPr defaultRowHeight="15" x14ac:dyDescent="0.25"/>
  <sheetData>
    <row r="1" spans="1:188" x14ac:dyDescent="0.25">
      <c r="A1">
        <v>1</v>
      </c>
      <c r="B1">
        <v>0</v>
      </c>
    </row>
    <row r="2" spans="1:188" x14ac:dyDescent="0.25">
      <c r="A2">
        <v>0</v>
      </c>
    </row>
    <row r="3" spans="1:188" x14ac:dyDescent="0.25">
      <c r="A3" t="e">
        <f ca="1">Model!$G$26</f>
        <v>#NAME?</v>
      </c>
      <c r="B3" t="b">
        <v>1</v>
      </c>
      <c r="C3">
        <v>0</v>
      </c>
      <c r="D3">
        <v>7</v>
      </c>
      <c r="E3" t="s">
        <v>30</v>
      </c>
      <c r="F3">
        <v>1</v>
      </c>
      <c r="G3">
        <v>0</v>
      </c>
      <c r="H3">
        <v>0</v>
      </c>
      <c r="J3" t="s">
        <v>27</v>
      </c>
      <c r="K3" t="s">
        <v>28</v>
      </c>
      <c r="L3" t="s">
        <v>29</v>
      </c>
      <c r="AG3" t="e">
        <f ca="1">Model!$G$26</f>
        <v>#NAME?</v>
      </c>
      <c r="AH3">
        <v>1</v>
      </c>
      <c r="AI3">
        <v>1</v>
      </c>
      <c r="AJ3" t="b">
        <v>0</v>
      </c>
      <c r="AK3" t="b">
        <v>1</v>
      </c>
      <c r="AL3">
        <v>0</v>
      </c>
      <c r="AM3" t="b">
        <v>0</v>
      </c>
      <c r="AN3" t="e">
        <f>_</f>
        <v>#NAME?</v>
      </c>
      <c r="AP3">
        <v>0</v>
      </c>
      <c r="AQ3">
        <v>0</v>
      </c>
      <c r="AR3">
        <v>0</v>
      </c>
      <c r="AT3" t="s">
        <v>27</v>
      </c>
      <c r="AU3" t="s">
        <v>28</v>
      </c>
      <c r="AV3" t="s">
        <v>29</v>
      </c>
      <c r="BR3">
        <v>0</v>
      </c>
      <c r="BS3">
        <v>0</v>
      </c>
      <c r="BT3">
        <v>0</v>
      </c>
      <c r="BV3" t="s">
        <v>27</v>
      </c>
      <c r="BW3" t="s">
        <v>28</v>
      </c>
      <c r="BX3" t="s">
        <v>29</v>
      </c>
      <c r="CT3">
        <v>0</v>
      </c>
      <c r="CU3">
        <v>0</v>
      </c>
      <c r="CV3">
        <v>0</v>
      </c>
      <c r="CX3" t="s">
        <v>27</v>
      </c>
      <c r="CY3" t="s">
        <v>28</v>
      </c>
      <c r="CZ3" t="s">
        <v>29</v>
      </c>
      <c r="DV3">
        <v>0</v>
      </c>
      <c r="DW3">
        <v>0</v>
      </c>
      <c r="DX3">
        <v>0</v>
      </c>
      <c r="DZ3" t="s">
        <v>27</v>
      </c>
      <c r="EA3" t="s">
        <v>28</v>
      </c>
      <c r="EB3" t="s">
        <v>29</v>
      </c>
      <c r="EX3">
        <v>0</v>
      </c>
      <c r="EY3">
        <v>0</v>
      </c>
      <c r="EZ3">
        <v>0</v>
      </c>
      <c r="FB3" t="s">
        <v>27</v>
      </c>
      <c r="FC3" t="s">
        <v>28</v>
      </c>
      <c r="FD3" t="s">
        <v>29</v>
      </c>
      <c r="FZ3">
        <v>0</v>
      </c>
      <c r="GA3">
        <v>0</v>
      </c>
      <c r="GB3">
        <v>0</v>
      </c>
      <c r="GD3" t="s">
        <v>27</v>
      </c>
      <c r="GE3" t="s">
        <v>28</v>
      </c>
      <c r="GF3" t="s">
        <v>29</v>
      </c>
    </row>
    <row r="4" spans="1:188" x14ac:dyDescent="0.25">
      <c r="A4">
        <v>0</v>
      </c>
    </row>
    <row r="5" spans="1:188" x14ac:dyDescent="0.25">
      <c r="A5" t="b">
        <v>0</v>
      </c>
      <c r="B5">
        <v>15680</v>
      </c>
      <c r="C5">
        <v>7345</v>
      </c>
      <c r="D5">
        <v>41920</v>
      </c>
      <c r="E5">
        <v>100</v>
      </c>
    </row>
    <row r="6" spans="1:188" x14ac:dyDescent="0.25">
      <c r="A6" t="b">
        <v>0</v>
      </c>
      <c r="B6">
        <v>15680</v>
      </c>
      <c r="C6">
        <v>7345</v>
      </c>
      <c r="D6">
        <v>41920</v>
      </c>
      <c r="E6">
        <v>500</v>
      </c>
    </row>
    <row r="7" spans="1:188" x14ac:dyDescent="0.25">
      <c r="A7" t="b">
        <v>0</v>
      </c>
      <c r="B7">
        <v>15680</v>
      </c>
      <c r="C7">
        <v>7345</v>
      </c>
      <c r="D7">
        <v>41920</v>
      </c>
      <c r="E7">
        <v>1000</v>
      </c>
    </row>
    <row r="8" spans="1:188" x14ac:dyDescent="0.25">
      <c r="A8" t="b">
        <v>0</v>
      </c>
      <c r="B8">
        <v>15680</v>
      </c>
      <c r="C8">
        <v>7345</v>
      </c>
      <c r="D8">
        <v>41920</v>
      </c>
      <c r="E8">
        <v>1500</v>
      </c>
    </row>
    <row r="9" spans="1:188" x14ac:dyDescent="0.25">
      <c r="A9" t="b">
        <v>0</v>
      </c>
      <c r="B9">
        <v>15680</v>
      </c>
      <c r="C9">
        <v>7345</v>
      </c>
      <c r="D9">
        <v>41920</v>
      </c>
      <c r="E9">
        <v>2000</v>
      </c>
    </row>
    <row r="10" spans="1:188" x14ac:dyDescent="0.25">
      <c r="A10">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J33"/>
  <sheetViews>
    <sheetView tabSelected="1" workbookViewId="0"/>
  </sheetViews>
  <sheetFormatPr defaultColWidth="9.140625" defaultRowHeight="15" x14ac:dyDescent="0.25"/>
  <cols>
    <col min="1" max="1" width="34" style="2" customWidth="1"/>
    <col min="2" max="6" width="10.140625" style="2" customWidth="1"/>
    <col min="7" max="7" width="10.7109375" style="2" customWidth="1"/>
    <col min="8" max="8" width="10.140625" style="2" customWidth="1"/>
    <col min="9" max="16384" width="9.140625" style="2"/>
  </cols>
  <sheetData>
    <row r="1" spans="1:10" x14ac:dyDescent="0.25">
      <c r="A1" s="1" t="s">
        <v>42</v>
      </c>
    </row>
    <row r="3" spans="1:10" x14ac:dyDescent="0.25">
      <c r="A3" s="2" t="s">
        <v>26</v>
      </c>
    </row>
    <row r="4" spans="1:10" x14ac:dyDescent="0.25">
      <c r="A4" s="2" t="s">
        <v>0</v>
      </c>
      <c r="B4" s="3">
        <v>50000</v>
      </c>
    </row>
    <row r="5" spans="1:10" x14ac:dyDescent="0.25">
      <c r="A5" s="2" t="s">
        <v>1</v>
      </c>
      <c r="B5" s="3">
        <v>12000</v>
      </c>
    </row>
    <row r="7" spans="1:10" x14ac:dyDescent="0.25">
      <c r="A7" s="2" t="s">
        <v>4</v>
      </c>
      <c r="B7" s="4">
        <v>16</v>
      </c>
    </row>
    <row r="8" spans="1:10" x14ac:dyDescent="0.25">
      <c r="A8" s="2" t="s">
        <v>5</v>
      </c>
      <c r="B8" s="5">
        <v>0.4</v>
      </c>
    </row>
    <row r="9" spans="1:10" x14ac:dyDescent="0.25">
      <c r="A9" s="2" t="s">
        <v>2</v>
      </c>
      <c r="B9" s="5">
        <v>3.7</v>
      </c>
    </row>
    <row r="10" spans="1:10" x14ac:dyDescent="0.25">
      <c r="A10" s="2" t="s">
        <v>3</v>
      </c>
      <c r="B10" s="5">
        <v>0.2</v>
      </c>
    </row>
    <row r="11" spans="1:10" x14ac:dyDescent="0.25">
      <c r="D11" s="2" t="s">
        <v>7</v>
      </c>
    </row>
    <row r="12" spans="1:10" x14ac:dyDescent="0.25">
      <c r="A12" s="2" t="s">
        <v>6</v>
      </c>
      <c r="B12" s="6" t="e">
        <f ca="1">_xll.RiskSimtable(D12:J12)</f>
        <v>#NAME?</v>
      </c>
      <c r="D12" s="7">
        <v>30000</v>
      </c>
      <c r="E12" s="7">
        <v>35000</v>
      </c>
      <c r="F12" s="7">
        <v>40000</v>
      </c>
      <c r="G12" s="7">
        <v>45000</v>
      </c>
      <c r="H12" s="7">
        <v>50000</v>
      </c>
      <c r="I12" s="7">
        <v>55000</v>
      </c>
      <c r="J12" s="7">
        <v>60000</v>
      </c>
    </row>
    <row r="14" spans="1:10" x14ac:dyDescent="0.25">
      <c r="A14" s="1" t="s">
        <v>8</v>
      </c>
    </row>
    <row r="15" spans="1:10" x14ac:dyDescent="0.25">
      <c r="B15" s="8" t="s">
        <v>10</v>
      </c>
      <c r="C15" s="8" t="s">
        <v>9</v>
      </c>
      <c r="D15" s="8" t="s">
        <v>11</v>
      </c>
      <c r="E15" s="8" t="s">
        <v>12</v>
      </c>
      <c r="F15" s="8" t="s">
        <v>13</v>
      </c>
      <c r="G15" s="8" t="s">
        <v>24</v>
      </c>
    </row>
    <row r="16" spans="1:10" x14ac:dyDescent="0.25">
      <c r="A16" s="2" t="s">
        <v>14</v>
      </c>
      <c r="B16" s="9" t="e">
        <f ca="1">B12*B7</f>
        <v>#NAME?</v>
      </c>
      <c r="C16" s="2" t="e">
        <f ca="1">_xll.RiskNormal($B$4,$B$5)</f>
        <v>#NAME?</v>
      </c>
      <c r="D16" s="9" t="e">
        <f ca="1">$B$8*$B$12</f>
        <v>#NAME?</v>
      </c>
      <c r="E16" s="9" t="e">
        <f ca="1">$B$10*MIN($B$12,C16)</f>
        <v>#NAME?</v>
      </c>
      <c r="F16" s="9" t="e">
        <f ca="1">$B$9*MIN($B$12,C16)</f>
        <v>#NAME?</v>
      </c>
      <c r="G16" s="9" t="e">
        <f ca="1">F16-SUM(B16,D16:E16)</f>
        <v>#NAME?</v>
      </c>
    </row>
    <row r="17" spans="1:10" x14ac:dyDescent="0.25">
      <c r="A17" s="2" t="s">
        <v>15</v>
      </c>
      <c r="C17" s="2" t="e">
        <f ca="1">_xll.RiskNormal($B$4,$B$5)</f>
        <v>#NAME?</v>
      </c>
      <c r="D17" s="9" t="e">
        <f t="shared" ref="D17:D25" ca="1" si="0">$B$8*$B$12</f>
        <v>#NAME?</v>
      </c>
      <c r="E17" s="9" t="e">
        <f t="shared" ref="E17:E25" ca="1" si="1">$B$10*MIN($B$12,C17)</f>
        <v>#NAME?</v>
      </c>
      <c r="F17" s="9" t="e">
        <f t="shared" ref="F17:F25" ca="1" si="2">$B$9*MIN($B$12,C17)</f>
        <v>#NAME?</v>
      </c>
      <c r="G17" s="9" t="e">
        <f t="shared" ref="G17:G25" ca="1" si="3">F17-SUM(B17,D17:E17)</f>
        <v>#NAME?</v>
      </c>
    </row>
    <row r="18" spans="1:10" x14ac:dyDescent="0.25">
      <c r="A18" s="2" t="s">
        <v>16</v>
      </c>
      <c r="C18" s="2" t="e">
        <f ca="1">_xll.RiskNormal($B$4,$B$5)</f>
        <v>#NAME?</v>
      </c>
      <c r="D18" s="9" t="e">
        <f t="shared" ca="1" si="0"/>
        <v>#NAME?</v>
      </c>
      <c r="E18" s="9" t="e">
        <f t="shared" ca="1" si="1"/>
        <v>#NAME?</v>
      </c>
      <c r="F18" s="9" t="e">
        <f t="shared" ca="1" si="2"/>
        <v>#NAME?</v>
      </c>
      <c r="G18" s="9" t="e">
        <f t="shared" ca="1" si="3"/>
        <v>#NAME?</v>
      </c>
    </row>
    <row r="19" spans="1:10" x14ac:dyDescent="0.25">
      <c r="A19" s="2" t="s">
        <v>17</v>
      </c>
      <c r="C19" s="2" t="e">
        <f ca="1">_xll.RiskNormal($B$4,$B$5)</f>
        <v>#NAME?</v>
      </c>
      <c r="D19" s="9" t="e">
        <f t="shared" ca="1" si="0"/>
        <v>#NAME?</v>
      </c>
      <c r="E19" s="9" t="e">
        <f t="shared" ca="1" si="1"/>
        <v>#NAME?</v>
      </c>
      <c r="F19" s="9" t="e">
        <f t="shared" ca="1" si="2"/>
        <v>#NAME?</v>
      </c>
      <c r="G19" s="9" t="e">
        <f t="shared" ca="1" si="3"/>
        <v>#NAME?</v>
      </c>
    </row>
    <row r="20" spans="1:10" x14ac:dyDescent="0.25">
      <c r="A20" s="2" t="s">
        <v>18</v>
      </c>
      <c r="C20" s="2" t="e">
        <f ca="1">_xll.RiskNormal($B$4,$B$5)</f>
        <v>#NAME?</v>
      </c>
      <c r="D20" s="9" t="e">
        <f t="shared" ca="1" si="0"/>
        <v>#NAME?</v>
      </c>
      <c r="E20" s="9" t="e">
        <f t="shared" ca="1" si="1"/>
        <v>#NAME?</v>
      </c>
      <c r="F20" s="9" t="e">
        <f t="shared" ca="1" si="2"/>
        <v>#NAME?</v>
      </c>
      <c r="G20" s="9" t="e">
        <f t="shared" ca="1" si="3"/>
        <v>#NAME?</v>
      </c>
    </row>
    <row r="21" spans="1:10" x14ac:dyDescent="0.25">
      <c r="A21" s="2" t="s">
        <v>19</v>
      </c>
      <c r="C21" s="2" t="e">
        <f ca="1">_xll.RiskNormal($B$4,$B$5)</f>
        <v>#NAME?</v>
      </c>
      <c r="D21" s="9" t="e">
        <f t="shared" ca="1" si="0"/>
        <v>#NAME?</v>
      </c>
      <c r="E21" s="9" t="e">
        <f t="shared" ca="1" si="1"/>
        <v>#NAME?</v>
      </c>
      <c r="F21" s="9" t="e">
        <f t="shared" ca="1" si="2"/>
        <v>#NAME?</v>
      </c>
      <c r="G21" s="9" t="e">
        <f t="shared" ca="1" si="3"/>
        <v>#NAME?</v>
      </c>
    </row>
    <row r="22" spans="1:10" x14ac:dyDescent="0.25">
      <c r="A22" s="2" t="s">
        <v>20</v>
      </c>
      <c r="C22" s="2" t="e">
        <f ca="1">_xll.RiskNormal($B$4,$B$5)</f>
        <v>#NAME?</v>
      </c>
      <c r="D22" s="9" t="e">
        <f t="shared" ca="1" si="0"/>
        <v>#NAME?</v>
      </c>
      <c r="E22" s="9" t="e">
        <f t="shared" ca="1" si="1"/>
        <v>#NAME?</v>
      </c>
      <c r="F22" s="9" t="e">
        <f t="shared" ca="1" si="2"/>
        <v>#NAME?</v>
      </c>
      <c r="G22" s="9" t="e">
        <f t="shared" ca="1" si="3"/>
        <v>#NAME?</v>
      </c>
    </row>
    <row r="23" spans="1:10" x14ac:dyDescent="0.25">
      <c r="A23" s="2" t="s">
        <v>21</v>
      </c>
      <c r="C23" s="2" t="e">
        <f ca="1">_xll.RiskNormal($B$4,$B$5)</f>
        <v>#NAME?</v>
      </c>
      <c r="D23" s="9" t="e">
        <f t="shared" ca="1" si="0"/>
        <v>#NAME?</v>
      </c>
      <c r="E23" s="9" t="e">
        <f t="shared" ca="1" si="1"/>
        <v>#NAME?</v>
      </c>
      <c r="F23" s="9" t="e">
        <f t="shared" ca="1" si="2"/>
        <v>#NAME?</v>
      </c>
      <c r="G23" s="9" t="e">
        <f t="shared" ca="1" si="3"/>
        <v>#NAME?</v>
      </c>
    </row>
    <row r="24" spans="1:10" x14ac:dyDescent="0.25">
      <c r="A24" s="2" t="s">
        <v>22</v>
      </c>
      <c r="C24" s="2" t="e">
        <f ca="1">_xll.RiskNormal($B$4,$B$5)</f>
        <v>#NAME?</v>
      </c>
      <c r="D24" s="9" t="e">
        <f t="shared" ca="1" si="0"/>
        <v>#NAME?</v>
      </c>
      <c r="E24" s="9" t="e">
        <f t="shared" ca="1" si="1"/>
        <v>#NAME?</v>
      </c>
      <c r="F24" s="9" t="e">
        <f t="shared" ca="1" si="2"/>
        <v>#NAME?</v>
      </c>
      <c r="G24" s="9" t="e">
        <f t="shared" ca="1" si="3"/>
        <v>#NAME?</v>
      </c>
    </row>
    <row r="25" spans="1:10" x14ac:dyDescent="0.25">
      <c r="A25" s="2" t="s">
        <v>23</v>
      </c>
      <c r="C25" s="2" t="e">
        <f ca="1">_xll.RiskNormal($B$4,$B$5)</f>
        <v>#NAME?</v>
      </c>
      <c r="D25" s="9" t="e">
        <f t="shared" ca="1" si="0"/>
        <v>#NAME?</v>
      </c>
      <c r="E25" s="9" t="e">
        <f t="shared" ca="1" si="1"/>
        <v>#NAME?</v>
      </c>
      <c r="F25" s="9" t="e">
        <f t="shared" ca="1" si="2"/>
        <v>#NAME?</v>
      </c>
      <c r="G25" s="9" t="e">
        <f t="shared" ca="1" si="3"/>
        <v>#NAME?</v>
      </c>
    </row>
    <row r="26" spans="1:10" x14ac:dyDescent="0.25">
      <c r="A26" s="2" t="s">
        <v>25</v>
      </c>
      <c r="G26" s="10" t="e">
        <f ca="1">_xll.RiskOutput("Profit")+SUM(G16:G25)</f>
        <v>#NAME?</v>
      </c>
    </row>
    <row r="28" spans="1:10" x14ac:dyDescent="0.25">
      <c r="A28" s="1"/>
    </row>
    <row r="29" spans="1:10" x14ac:dyDescent="0.25">
      <c r="B29" s="11"/>
      <c r="G29" s="12"/>
      <c r="H29" s="12"/>
      <c r="I29" s="12"/>
      <c r="J29" s="12"/>
    </row>
    <row r="30" spans="1:10" x14ac:dyDescent="0.25">
      <c r="B30" s="11"/>
      <c r="G30" s="12"/>
      <c r="H30" s="12"/>
      <c r="I30" s="12"/>
      <c r="J30" s="12"/>
    </row>
    <row r="31" spans="1:10" x14ac:dyDescent="0.25">
      <c r="G31" s="12"/>
      <c r="H31" s="12"/>
      <c r="I31" s="12"/>
      <c r="J31" s="12"/>
    </row>
    <row r="32" spans="1:10" x14ac:dyDescent="0.25">
      <c r="G32" s="12"/>
      <c r="H32" s="12"/>
      <c r="I32" s="12"/>
      <c r="J32" s="12"/>
    </row>
    <row r="33" spans="7:10" x14ac:dyDescent="0.25">
      <c r="G33" s="12"/>
      <c r="H33" s="12"/>
      <c r="I33" s="12"/>
      <c r="J33" s="12"/>
    </row>
  </sheetData>
  <phoneticPr fontId="0" type="noConversion"/>
  <pageMargins left="0.75" right="0.75" top="1" bottom="1" header="0.5" footer="0.5"/>
  <headerFooter alignWithMargins="0"/>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B1:K12"/>
  <sheetViews>
    <sheetView showGridLines="0" workbookViewId="0"/>
  </sheetViews>
  <sheetFormatPr defaultColWidth="9.28515625" defaultRowHeight="15" x14ac:dyDescent="0.25"/>
  <cols>
    <col min="1" max="1" width="0.28515625" customWidth="1"/>
    <col min="2" max="2" width="24" customWidth="1"/>
    <col min="3" max="4" width="5" customWidth="1"/>
    <col min="5" max="5" width="15" customWidth="1"/>
    <col min="6" max="11" width="14.42578125" customWidth="1"/>
  </cols>
  <sheetData>
    <row r="1" spans="2:11" s="13" customFormat="1" ht="18" x14ac:dyDescent="0.25">
      <c r="B1" s="16" t="s">
        <v>37</v>
      </c>
    </row>
    <row r="2" spans="2:11" s="14" customFormat="1" ht="10.5" x14ac:dyDescent="0.15">
      <c r="B2" s="17" t="s">
        <v>39</v>
      </c>
    </row>
    <row r="3" spans="2:11" s="15" customFormat="1" ht="10.5" x14ac:dyDescent="0.15">
      <c r="B3" s="18" t="s">
        <v>40</v>
      </c>
    </row>
    <row r="4" spans="2:11" ht="15.75" thickBot="1" x14ac:dyDescent="0.3"/>
    <row r="5" spans="2:11" ht="13.5" customHeight="1" x14ac:dyDescent="0.25">
      <c r="B5" s="19" t="s">
        <v>31</v>
      </c>
      <c r="C5" s="20" t="s">
        <v>32</v>
      </c>
      <c r="D5" s="20" t="s">
        <v>33</v>
      </c>
      <c r="E5" s="21" t="s">
        <v>41</v>
      </c>
      <c r="F5" s="20" t="s">
        <v>34</v>
      </c>
      <c r="G5" s="20" t="s">
        <v>0</v>
      </c>
      <c r="H5" s="20" t="s">
        <v>35</v>
      </c>
      <c r="I5" s="20" t="s">
        <v>36</v>
      </c>
      <c r="J5" s="22">
        <v>0.05</v>
      </c>
      <c r="K5" s="23">
        <v>0.95</v>
      </c>
    </row>
    <row r="6" spans="2:11" ht="39.75" customHeight="1" x14ac:dyDescent="0.25">
      <c r="B6" s="34" t="s">
        <v>24</v>
      </c>
      <c r="C6" s="35" t="s">
        <v>38</v>
      </c>
      <c r="D6" s="35">
        <v>1</v>
      </c>
      <c r="E6" s="36"/>
      <c r="F6" s="37">
        <v>352067.4</v>
      </c>
      <c r="G6" s="37">
        <v>441672.6</v>
      </c>
      <c r="H6" s="37">
        <v>450000</v>
      </c>
      <c r="I6" s="37">
        <v>15965.9</v>
      </c>
      <c r="J6" s="37">
        <v>406901.9</v>
      </c>
      <c r="K6" s="38">
        <v>450000</v>
      </c>
    </row>
    <row r="7" spans="2:11" ht="39.75" customHeight="1" x14ac:dyDescent="0.25">
      <c r="B7" s="24" t="s">
        <v>24</v>
      </c>
      <c r="C7" s="25" t="s">
        <v>38</v>
      </c>
      <c r="D7" s="25">
        <v>2</v>
      </c>
      <c r="E7" s="26"/>
      <c r="F7" s="27">
        <v>373311.8</v>
      </c>
      <c r="G7" s="27">
        <v>503753.9</v>
      </c>
      <c r="H7" s="27">
        <v>525000</v>
      </c>
      <c r="I7" s="27">
        <v>26971.83</v>
      </c>
      <c r="J7" s="27">
        <v>449208.7</v>
      </c>
      <c r="K7" s="28">
        <v>525000</v>
      </c>
    </row>
    <row r="8" spans="2:11" ht="39.75" customHeight="1" x14ac:dyDescent="0.25">
      <c r="B8" s="24" t="s">
        <v>24</v>
      </c>
      <c r="C8" s="25" t="s">
        <v>38</v>
      </c>
      <c r="D8" s="25">
        <v>3</v>
      </c>
      <c r="E8" s="26"/>
      <c r="F8" s="27">
        <v>360811.8</v>
      </c>
      <c r="G8" s="27">
        <v>552413</v>
      </c>
      <c r="H8" s="27">
        <v>600000</v>
      </c>
      <c r="I8" s="27">
        <v>42107.360000000001</v>
      </c>
      <c r="J8" s="27">
        <v>470689.6</v>
      </c>
      <c r="K8" s="28">
        <v>600000</v>
      </c>
    </row>
    <row r="9" spans="2:11" ht="39.75" customHeight="1" x14ac:dyDescent="0.25">
      <c r="B9" s="24" t="s">
        <v>24</v>
      </c>
      <c r="C9" s="25" t="s">
        <v>38</v>
      </c>
      <c r="D9" s="25">
        <v>4</v>
      </c>
      <c r="E9" s="26"/>
      <c r="F9" s="27">
        <v>312067.59999999998</v>
      </c>
      <c r="G9" s="27">
        <v>580609.6</v>
      </c>
      <c r="H9" s="27">
        <v>675000</v>
      </c>
      <c r="I9" s="27">
        <v>61048.14</v>
      </c>
      <c r="J9" s="27">
        <v>465851.6</v>
      </c>
      <c r="K9" s="28">
        <v>664925</v>
      </c>
    </row>
    <row r="10" spans="2:11" ht="39.75" customHeight="1" x14ac:dyDescent="0.25">
      <c r="B10" s="24" t="s">
        <v>24</v>
      </c>
      <c r="C10" s="25" t="s">
        <v>38</v>
      </c>
      <c r="D10" s="25">
        <v>5</v>
      </c>
      <c r="E10" s="26"/>
      <c r="F10" s="27">
        <v>237992.9</v>
      </c>
      <c r="G10" s="39">
        <v>582448.1</v>
      </c>
      <c r="H10" s="27">
        <v>750000</v>
      </c>
      <c r="I10" s="27">
        <v>80966.05</v>
      </c>
      <c r="J10" s="27">
        <v>436957.4</v>
      </c>
      <c r="K10" s="28">
        <v>701751.7</v>
      </c>
    </row>
    <row r="11" spans="2:11" ht="39.75" customHeight="1" x14ac:dyDescent="0.25">
      <c r="B11" s="24" t="s">
        <v>24</v>
      </c>
      <c r="C11" s="25" t="s">
        <v>38</v>
      </c>
      <c r="D11" s="25">
        <v>6</v>
      </c>
      <c r="E11" s="26"/>
      <c r="F11" s="27">
        <v>155492.9</v>
      </c>
      <c r="G11" s="27">
        <v>555609.5</v>
      </c>
      <c r="H11" s="27">
        <v>795596</v>
      </c>
      <c r="I11" s="27">
        <v>99680.53</v>
      </c>
      <c r="J11" s="27">
        <v>384566.3</v>
      </c>
      <c r="K11" s="28">
        <v>712337.5</v>
      </c>
    </row>
    <row r="12" spans="2:11" ht="39.75" customHeight="1" thickBot="1" x14ac:dyDescent="0.3">
      <c r="B12" s="29" t="s">
        <v>24</v>
      </c>
      <c r="C12" s="30" t="s">
        <v>38</v>
      </c>
      <c r="D12" s="30">
        <v>7</v>
      </c>
      <c r="E12" s="31"/>
      <c r="F12" s="32">
        <v>72992.899999999994</v>
      </c>
      <c r="G12" s="32">
        <v>502417</v>
      </c>
      <c r="H12" s="32">
        <v>818323.4</v>
      </c>
      <c r="I12" s="32">
        <v>115412.4</v>
      </c>
      <c r="J12" s="32">
        <v>308991.09999999998</v>
      </c>
      <c r="K12" s="33">
        <v>688775.6</v>
      </c>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RiskSerializationData</vt:lpstr>
      <vt:lpstr>Model</vt:lpstr>
      <vt:lpstr>Output Results</vt:lpstr>
    </vt:vector>
  </TitlesOfParts>
  <Company>Kelley School of Business</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 Albright</cp:lastModifiedBy>
  <dcterms:created xsi:type="dcterms:W3CDTF">1998-12-23T23:07:28Z</dcterms:created>
  <dcterms:modified xsi:type="dcterms:W3CDTF">2014-05-20T20:05:05Z</dcterms:modified>
</cp:coreProperties>
</file>